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72F4644A-9665-446D-9E25-3B2DBDD6DD59}"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<sst xmlns="http://schemas.openxmlformats.org/spreadsheetml/2006/main" count="7656" uniqueCount="1925">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</sst>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87" t="s">
        <v>288</v>
      </c>
      <c r="B3" s="188"/>
      <c r="C3" s="188"/>
      <c r="D3" s="188"/>
      <c r="E3" s="188"/>
      <c r="F3" s="188"/>
      <c r="G3" s="188"/>
      <c r="H3" s="188"/>
      <c r="I3" s="188"/>
      <c r="J3" s="188"/>
      <c r="K3" s="225"/>
      <c r="L3" s="226"/>
    </row>
    <row r="4" spans="1:17" s="2" customFormat="1" ht="7.5" customHeight="1" x14ac:dyDescent="0.25">
      <c r="A4" s="23"/>
      <c r="L4" s="24"/>
    </row>
    <row r="5" spans="1:17" s="2" customFormat="1" ht="15.6" customHeight="1" x14ac:dyDescent="0.25">
      <c r="A5" s="137" t="s">
        <v>91</v>
      </c>
      <c r="B5" s="138"/>
      <c r="C5" s="138"/>
      <c r="D5" s="138"/>
      <c r="E5" s="138"/>
      <c r="F5" s="138"/>
      <c r="G5" s="138"/>
      <c r="H5" s="138"/>
      <c r="I5" s="138"/>
      <c r="J5" s="138"/>
      <c r="K5" s="135"/>
      <c r="L5" s="136"/>
    </row>
    <row r="6" spans="1:17" s="2" customFormat="1" ht="43.5" customHeight="1" x14ac:dyDescent="0.25">
      <c r="A6" s="216" t="s">
        <v>92</v>
      </c>
      <c r="B6" s="180"/>
      <c r="C6" s="180"/>
      <c r="D6" s="180" t="s">
        <v>285</v>
      </c>
      <c r="E6" s="180"/>
      <c r="F6" s="3" t="s">
        <v>96</v>
      </c>
      <c r="G6" s="206" t="s">
        <v>93</v>
      </c>
      <c r="H6" s="207"/>
      <c r="I6" s="208"/>
      <c r="J6" s="3" t="s">
        <v>94</v>
      </c>
      <c r="K6" s="180" t="s">
        <v>95</v>
      </c>
      <c r="L6" s="181"/>
    </row>
    <row r="7" spans="1:17" ht="40.049999999999997" customHeight="1" x14ac:dyDescent="0.25">
      <c r="A7" s="176"/>
      <c r="B7" s="177"/>
      <c r="C7" s="177"/>
      <c r="D7" s="177"/>
      <c r="E7" s="177"/>
      <c r="F7" s="17"/>
      <c r="G7" s="209"/>
      <c r="H7" s="210"/>
      <c r="I7" s="211"/>
      <c r="J7" s="17"/>
      <c r="K7" s="178"/>
      <c r="L7" s="179"/>
    </row>
    <row r="8" spans="1:17" s="2" customFormat="1" ht="15.75" customHeight="1" x14ac:dyDescent="0.25">
      <c r="A8" s="137" t="s">
        <v>0</v>
      </c>
      <c r="B8" s="138"/>
      <c r="C8" s="138"/>
      <c r="D8" s="138"/>
      <c r="E8" s="138"/>
      <c r="F8" s="138"/>
      <c r="G8" s="138"/>
      <c r="H8" s="138"/>
      <c r="I8" s="138"/>
      <c r="J8" s="138"/>
      <c r="K8" s="135"/>
      <c r="L8" s="136"/>
    </row>
    <row r="9" spans="1:17" s="2" customFormat="1" ht="43.5" customHeight="1" x14ac:dyDescent="0.25">
      <c r="A9" s="237" t="s">
        <v>87</v>
      </c>
      <c r="B9" s="231"/>
      <c r="C9" s="230" t="s">
        <v>796</v>
      </c>
      <c r="D9" s="240"/>
      <c r="E9" s="240"/>
      <c r="F9" s="231"/>
      <c r="G9" s="230" t="s">
        <v>2</v>
      </c>
      <c r="H9" s="231"/>
      <c r="I9" s="230" t="s">
        <v>800</v>
      </c>
      <c r="J9" s="231"/>
      <c r="K9" s="180" t="s">
        <v>85</v>
      </c>
      <c r="L9" s="181"/>
      <c r="O9" s="236" t="s">
        <v>30</v>
      </c>
      <c r="P9" s="236"/>
      <c r="Q9" s="236"/>
    </row>
    <row r="10" spans="1:17" s="2" customFormat="1" ht="77.400000000000006" customHeight="1" x14ac:dyDescent="0.25">
      <c r="A10" s="238" t="s">
        <v>1816</v>
      </c>
      <c r="B10" s="239"/>
      <c r="C10" s="182" t="str">
        <f>VLOOKUP(A10,Listado!1:1048576,6,0)</f>
        <v>G. PROYECTOS DE EDIFICACIÓN</v>
      </c>
      <c r="D10" s="182"/>
      <c r="E10" s="182"/>
      <c r="F10" s="182"/>
      <c r="G10" s="182" t="str">
        <f>VLOOKUP(A10,Listado!1:1048576,7,0)</f>
        <v>Técnico/a 1</v>
      </c>
      <c r="H10" s="182"/>
      <c r="I10" s="232" t="str">
        <f>VLOOKUP(A10,Listado!1:1048576,2,0)</f>
        <v>Técnico en redacción de proyectos de arquitectura y edificación ferroviaria</v>
      </c>
      <c r="J10" s="233"/>
      <c r="K10" s="182" t="str">
        <f>VLOOKUP(A10,Listado!1:1048576,11,0)</f>
        <v>Madrid</v>
      </c>
      <c r="L10" s="183"/>
    </row>
    <row r="11" spans="1:17" s="2" customFormat="1" ht="15.75" customHeight="1" x14ac:dyDescent="0.25">
      <c r="A11" s="184" t="s">
        <v>783</v>
      </c>
      <c r="B11" s="185"/>
      <c r="C11" s="185"/>
      <c r="D11" s="185"/>
      <c r="E11" s="185"/>
      <c r="F11" s="185"/>
      <c r="G11" s="185"/>
      <c r="H11" s="185"/>
      <c r="I11" s="185"/>
      <c r="J11" s="185"/>
      <c r="K11" s="185"/>
      <c r="L11" s="186"/>
    </row>
    <row r="12" spans="1:17" s="2" customFormat="1" ht="19.2" customHeight="1" x14ac:dyDescent="0.25">
      <c r="A12" s="137" t="s">
        <v>1</v>
      </c>
      <c r="B12" s="138"/>
      <c r="C12" s="138"/>
      <c r="D12" s="138"/>
      <c r="E12" s="138"/>
      <c r="F12" s="138"/>
      <c r="G12" s="138"/>
      <c r="H12" s="138"/>
      <c r="I12" s="138"/>
      <c r="J12" s="138"/>
      <c r="K12" s="135"/>
      <c r="L12" s="136"/>
    </row>
    <row r="13" spans="1:17" s="2" customFormat="1" ht="22.2" customHeight="1" x14ac:dyDescent="0.25">
      <c r="A13" s="189" t="s">
        <v>291</v>
      </c>
      <c r="B13" s="190"/>
      <c r="C13" s="190"/>
      <c r="D13" s="190"/>
      <c r="E13" s="190"/>
      <c r="F13" s="190"/>
      <c r="G13" s="190"/>
      <c r="H13" s="190"/>
      <c r="I13" s="190"/>
      <c r="J13" s="190"/>
      <c r="K13" s="190"/>
      <c r="L13" s="191"/>
    </row>
    <row r="14" spans="1:17" s="2" customFormat="1" ht="18.75" customHeight="1" x14ac:dyDescent="0.25">
      <c r="A14" s="192" t="s">
        <v>89</v>
      </c>
      <c r="B14" s="193"/>
      <c r="C14" s="212" t="s">
        <v>88</v>
      </c>
      <c r="D14" s="213"/>
      <c r="E14" s="213"/>
      <c r="F14" s="213"/>
      <c r="G14" s="213"/>
      <c r="H14" s="213"/>
      <c r="I14" s="214"/>
      <c r="J14" s="193" t="s">
        <v>90</v>
      </c>
      <c r="K14" s="193"/>
      <c r="L14" s="196"/>
    </row>
    <row r="15" spans="1:17" ht="40.049999999999997" customHeight="1" x14ac:dyDescent="0.25">
      <c r="A15" s="194"/>
      <c r="B15" s="195"/>
      <c r="C15" s="197"/>
      <c r="D15" s="198"/>
      <c r="E15" s="198"/>
      <c r="F15" s="198"/>
      <c r="G15" s="198"/>
      <c r="H15" s="198"/>
      <c r="I15" s="215"/>
      <c r="J15" s="197"/>
      <c r="K15" s="198"/>
      <c r="L15" s="199"/>
    </row>
    <row r="16" spans="1:17" s="2" customFormat="1" ht="18.75" customHeight="1" thickBot="1" x14ac:dyDescent="0.3">
      <c r="A16" s="217" t="s">
        <v>292</v>
      </c>
      <c r="B16" s="218"/>
      <c r="C16" s="218"/>
      <c r="D16" s="218"/>
      <c r="E16" s="218"/>
      <c r="F16" s="218"/>
      <c r="G16" s="218"/>
      <c r="H16" s="218"/>
      <c r="I16" s="218"/>
      <c r="J16" s="218"/>
      <c r="K16" s="218"/>
      <c r="L16" s="219"/>
    </row>
    <row r="17" spans="1:12" ht="103.2" customHeight="1" thickTop="1" thickBot="1" x14ac:dyDescent="0.3">
      <c r="A17" s="222" t="str">
        <f>VLOOKUP(A10,Listado!1:1048576,18,0)</f>
        <v>Máster BIM</v>
      </c>
      <c r="B17" s="223"/>
      <c r="C17" s="223"/>
      <c r="D17" s="223"/>
      <c r="E17" s="223"/>
      <c r="F17" s="223"/>
      <c r="G17" s="223"/>
      <c r="H17" s="224"/>
      <c r="I17" s="18"/>
      <c r="J17" s="220" t="s">
        <v>290</v>
      </c>
      <c r="K17" s="220"/>
      <c r="L17" s="221"/>
    </row>
    <row r="18" spans="1:12" s="2" customFormat="1" ht="19.2" customHeight="1" thickTop="1" x14ac:dyDescent="0.25">
      <c r="A18" s="200" t="s">
        <v>293</v>
      </c>
      <c r="B18" s="201"/>
      <c r="C18" s="201"/>
      <c r="D18" s="201"/>
      <c r="E18" s="201"/>
      <c r="F18" s="201"/>
      <c r="G18" s="201"/>
      <c r="H18" s="201"/>
      <c r="I18" s="201"/>
      <c r="J18" s="201"/>
      <c r="K18" s="201"/>
      <c r="L18" s="25"/>
    </row>
    <row r="19" spans="1:12" s="2" customFormat="1" ht="113.4" customHeight="1" x14ac:dyDescent="0.25">
      <c r="A19" s="227" t="s">
        <v>1730</v>
      </c>
      <c r="B19" s="228"/>
      <c r="C19" s="228"/>
      <c r="D19" s="228"/>
      <c r="E19" s="228"/>
      <c r="F19" s="228"/>
      <c r="G19" s="228"/>
      <c r="H19" s="228"/>
      <c r="I19" s="228"/>
      <c r="J19" s="228"/>
      <c r="K19" s="228"/>
      <c r="L19" s="229"/>
    </row>
    <row r="20" spans="1:12" s="2" customFormat="1" ht="52.5" customHeight="1" x14ac:dyDescent="0.25">
      <c r="A20" s="202" t="s">
        <v>784</v>
      </c>
      <c r="B20" s="203"/>
      <c r="C20" s="203"/>
      <c r="D20" s="203"/>
      <c r="E20" s="203"/>
      <c r="F20" s="203"/>
      <c r="G20" s="203"/>
      <c r="H20" s="203"/>
      <c r="I20" s="203"/>
      <c r="J20" s="204"/>
      <c r="K20" s="205"/>
      <c r="L20" s="26">
        <v>15</v>
      </c>
    </row>
    <row r="21" spans="1:12" s="4" customFormat="1" ht="40.049999999999997" customHeight="1" x14ac:dyDescent="0.7">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x14ac:dyDescent="0.7">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x14ac:dyDescent="0.7">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x14ac:dyDescent="0.7">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x14ac:dyDescent="0.7">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x14ac:dyDescent="0.7">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x14ac:dyDescent="0.7">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x14ac:dyDescent="0.7">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x14ac:dyDescent="0.7">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x14ac:dyDescent="0.7">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x14ac:dyDescent="0.7">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x14ac:dyDescent="0.7">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x14ac:dyDescent="0.7">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x14ac:dyDescent="0.7">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x14ac:dyDescent="0.7">
      <c r="A36" s="157" t="s">
        <v>100</v>
      </c>
      <c r="B36" s="158"/>
      <c r="C36" s="158"/>
      <c r="D36" s="158"/>
      <c r="E36" s="158"/>
      <c r="F36" s="158"/>
      <c r="G36" s="158"/>
      <c r="H36" s="158"/>
      <c r="I36" s="158"/>
      <c r="J36" s="158"/>
      <c r="K36" s="159"/>
      <c r="L36" s="30">
        <f>MIN(15,ROUND(SUM(L22:L35),4))</f>
        <v>0</v>
      </c>
    </row>
    <row r="37" spans="1:12" s="2" customFormat="1" ht="51" customHeight="1" x14ac:dyDescent="0.25">
      <c r="A37" s="163" t="s">
        <v>797</v>
      </c>
      <c r="B37" s="164"/>
      <c r="C37" s="164"/>
      <c r="D37" s="164"/>
      <c r="E37" s="164"/>
      <c r="F37" s="164"/>
      <c r="G37" s="164"/>
      <c r="H37" s="164"/>
      <c r="I37" s="164"/>
      <c r="J37" s="164"/>
      <c r="K37" s="165"/>
      <c r="L37" s="31">
        <v>25</v>
      </c>
    </row>
    <row r="38" spans="1:12" s="4" customFormat="1" ht="40.049999999999997" customHeight="1" x14ac:dyDescent="0.7">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x14ac:dyDescent="0.7">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x14ac:dyDescent="0.7">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x14ac:dyDescent="0.7">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x14ac:dyDescent="0.7">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x14ac:dyDescent="0.7">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x14ac:dyDescent="0.7">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x14ac:dyDescent="0.7">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x14ac:dyDescent="0.7">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x14ac:dyDescent="0.7">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x14ac:dyDescent="0.7">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x14ac:dyDescent="0.7">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x14ac:dyDescent="0.7">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x14ac:dyDescent="0.7">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x14ac:dyDescent="0.7">
      <c r="A53" s="166" t="s">
        <v>102</v>
      </c>
      <c r="B53" s="167"/>
      <c r="C53" s="167"/>
      <c r="D53" s="167"/>
      <c r="E53" s="167"/>
      <c r="F53" s="167"/>
      <c r="G53" s="167"/>
      <c r="H53" s="167"/>
      <c r="I53" s="167"/>
      <c r="J53" s="167"/>
      <c r="K53" s="168"/>
      <c r="L53" s="32">
        <f>MIN(25,ROUND(SUM(L39:L52),4))</f>
        <v>0</v>
      </c>
    </row>
    <row r="54" spans="1:12" s="7" customFormat="1" ht="50.25" customHeight="1" x14ac:dyDescent="0.25">
      <c r="A54" s="169" t="s">
        <v>798</v>
      </c>
      <c r="B54" s="170"/>
      <c r="C54" s="170"/>
      <c r="D54" s="170"/>
      <c r="E54" s="170"/>
      <c r="F54" s="170"/>
      <c r="G54" s="170"/>
      <c r="H54" s="170"/>
      <c r="I54" s="170"/>
      <c r="J54" s="170"/>
      <c r="K54" s="171"/>
      <c r="L54" s="33">
        <v>15</v>
      </c>
    </row>
    <row r="55" spans="1:12" s="4" customFormat="1" ht="49.2" customHeight="1" x14ac:dyDescent="0.7">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x14ac:dyDescent="0.7">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x14ac:dyDescent="0.7">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x14ac:dyDescent="0.7">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x14ac:dyDescent="0.7">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x14ac:dyDescent="0.7">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x14ac:dyDescent="0.7">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x14ac:dyDescent="0.7">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x14ac:dyDescent="0.7">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x14ac:dyDescent="0.7">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x14ac:dyDescent="0.7">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x14ac:dyDescent="0.7">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x14ac:dyDescent="0.7">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x14ac:dyDescent="0.7">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x14ac:dyDescent="0.7">
      <c r="A70" s="157" t="s">
        <v>100</v>
      </c>
      <c r="B70" s="158"/>
      <c r="C70" s="158"/>
      <c r="D70" s="158"/>
      <c r="E70" s="158"/>
      <c r="F70" s="158"/>
      <c r="G70" s="158"/>
      <c r="H70" s="158"/>
      <c r="I70" s="158"/>
      <c r="J70" s="158"/>
      <c r="K70" s="159"/>
      <c r="L70" s="30">
        <f>MIN(15,ROUND(SUM(L56:L69),4))</f>
        <v>0</v>
      </c>
    </row>
    <row r="71" spans="1:12" s="2" customFormat="1" ht="52.5" customHeight="1" x14ac:dyDescent="0.25">
      <c r="A71" s="163" t="s">
        <v>799</v>
      </c>
      <c r="B71" s="164"/>
      <c r="C71" s="164"/>
      <c r="D71" s="164"/>
      <c r="E71" s="164"/>
      <c r="F71" s="164"/>
      <c r="G71" s="164"/>
      <c r="H71" s="164"/>
      <c r="I71" s="164"/>
      <c r="J71" s="164"/>
      <c r="K71" s="165"/>
      <c r="L71" s="31">
        <v>10</v>
      </c>
    </row>
    <row r="72" spans="1:12" s="4" customFormat="1" ht="40.049999999999997" customHeight="1" x14ac:dyDescent="0.7">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x14ac:dyDescent="0.7">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x14ac:dyDescent="0.7">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x14ac:dyDescent="0.7">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x14ac:dyDescent="0.7">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x14ac:dyDescent="0.7">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x14ac:dyDescent="0.7">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x14ac:dyDescent="0.7">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x14ac:dyDescent="0.7">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x14ac:dyDescent="0.7">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x14ac:dyDescent="0.7">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x14ac:dyDescent="0.7">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x14ac:dyDescent="0.7">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x14ac:dyDescent="0.7">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x14ac:dyDescent="0.7">
      <c r="A87" s="150" t="s">
        <v>103</v>
      </c>
      <c r="B87" s="151"/>
      <c r="C87" s="151"/>
      <c r="D87" s="151"/>
      <c r="E87" s="151"/>
      <c r="F87" s="151"/>
      <c r="G87" s="151"/>
      <c r="H87" s="151"/>
      <c r="I87" s="151"/>
      <c r="J87" s="151"/>
      <c r="K87" s="151"/>
      <c r="L87" s="34">
        <f>MIN(10,ROUND(SUM(L73:L86),4))</f>
        <v>0</v>
      </c>
    </row>
    <row r="88" spans="1:12" s="6" customFormat="1" ht="44.25" customHeight="1" x14ac:dyDescent="0.7">
      <c r="A88" s="150" t="s">
        <v>289</v>
      </c>
      <c r="B88" s="151"/>
      <c r="C88" s="151"/>
      <c r="D88" s="151"/>
      <c r="E88" s="151"/>
      <c r="F88" s="151"/>
      <c r="G88" s="151"/>
      <c r="H88" s="151"/>
      <c r="I88" s="151"/>
      <c r="J88" s="151"/>
      <c r="K88" s="151"/>
      <c r="L88" s="34">
        <f>MIN(40,ROUND(SUM(L36+L53+L70+L87),4))</f>
        <v>0</v>
      </c>
    </row>
    <row r="89" spans="1:12" s="8" customFormat="1" ht="24" x14ac:dyDescent="0.25">
      <c r="A89" s="35"/>
      <c r="B89" s="16"/>
      <c r="C89" s="16"/>
      <c r="D89" s="16"/>
      <c r="E89" s="16"/>
      <c r="F89" s="16"/>
      <c r="G89" s="16"/>
      <c r="H89" s="16"/>
      <c r="I89" s="16"/>
      <c r="J89" s="16"/>
      <c r="K89" s="16"/>
      <c r="L89" s="36"/>
    </row>
    <row r="90" spans="1:12" s="6" customFormat="1" ht="49.8" customHeight="1" x14ac:dyDescent="0.85">
      <c r="A90" s="37"/>
      <c r="B90" s="38" t="s">
        <v>277</v>
      </c>
      <c r="C90" s="154"/>
      <c r="D90" s="154"/>
      <c r="E90" s="154"/>
      <c r="F90" s="154"/>
      <c r="G90" s="39" t="s">
        <v>278</v>
      </c>
      <c r="H90" s="60"/>
      <c r="I90" s="19"/>
      <c r="J90" s="19"/>
      <c r="K90" s="19"/>
      <c r="L90" s="41"/>
    </row>
    <row r="91" spans="1:12" s="10" customFormat="1" ht="48.6" customHeight="1" x14ac:dyDescent="0.7">
      <c r="A91" s="42"/>
      <c r="B91" s="152"/>
      <c r="C91" s="152"/>
      <c r="D91" s="152"/>
      <c r="E91" s="152"/>
      <c r="F91" s="152"/>
      <c r="G91" s="152"/>
      <c r="H91" s="152"/>
      <c r="I91" s="152"/>
      <c r="J91" s="152"/>
      <c r="K91" s="152"/>
      <c r="L91" s="41"/>
    </row>
    <row r="92" spans="1:12" s="6" customFormat="1" ht="142.19999999999999" customHeight="1" x14ac:dyDescent="0.7">
      <c r="A92" s="37"/>
      <c r="B92" s="153" t="s">
        <v>785</v>
      </c>
      <c r="C92" s="153"/>
      <c r="D92" s="153"/>
      <c r="E92" s="153"/>
      <c r="F92" s="153"/>
      <c r="G92" s="153"/>
      <c r="H92" s="153"/>
      <c r="I92" s="153"/>
      <c r="J92" s="153"/>
      <c r="K92" s="153"/>
      <c r="L92" s="41"/>
    </row>
    <row r="93" spans="1:12" s="6" customFormat="1" ht="24" x14ac:dyDescent="0.85">
      <c r="A93" s="37"/>
      <c r="B93" s="43"/>
      <c r="C93" s="43"/>
      <c r="D93" s="43"/>
      <c r="E93" s="43"/>
      <c r="F93" s="43"/>
      <c r="G93" s="43"/>
      <c r="L93" s="44"/>
    </row>
    <row r="94" spans="1:12" s="6" customFormat="1" ht="24" x14ac:dyDescent="0.85">
      <c r="A94" s="37"/>
      <c r="B94" s="43"/>
      <c r="C94" s="45" t="s">
        <v>279</v>
      </c>
      <c r="D94" s="155"/>
      <c r="E94" s="155"/>
      <c r="F94" s="46" t="s">
        <v>280</v>
      </c>
      <c r="G94" s="46"/>
      <c r="L94" s="44"/>
    </row>
    <row r="95" spans="1:12" s="6" customFormat="1" ht="24" x14ac:dyDescent="0.85">
      <c r="A95" s="37"/>
      <c r="B95" s="43"/>
      <c r="C95" s="46"/>
      <c r="D95" s="46"/>
      <c r="E95" s="46"/>
      <c r="F95" s="46"/>
      <c r="G95" s="46"/>
      <c r="L95" s="44"/>
    </row>
    <row r="96" spans="1:12" s="6" customFormat="1" ht="24" x14ac:dyDescent="0.85">
      <c r="A96" s="37"/>
      <c r="C96" s="40"/>
      <c r="D96" s="47" t="s">
        <v>281</v>
      </c>
      <c r="E96" s="40"/>
      <c r="F96" s="156" t="s">
        <v>284</v>
      </c>
      <c r="G96" s="156"/>
      <c r="H96" s="48"/>
      <c r="I96" s="49"/>
      <c r="L96" s="44"/>
    </row>
    <row r="97" spans="1:12" s="6" customFormat="1" ht="24" x14ac:dyDescent="0.85">
      <c r="A97" s="37"/>
      <c r="B97" s="43"/>
      <c r="C97" s="46"/>
      <c r="D97" s="46"/>
      <c r="E97" s="46"/>
      <c r="F97" s="46"/>
      <c r="G97" s="46"/>
      <c r="L97" s="44"/>
    </row>
    <row r="98" spans="1:12" s="6" customFormat="1" ht="24" x14ac:dyDescent="0.85">
      <c r="A98" s="37"/>
      <c r="B98" s="43"/>
      <c r="C98" s="50"/>
      <c r="D98" s="51"/>
      <c r="E98" s="52" t="s">
        <v>282</v>
      </c>
      <c r="F98" s="51"/>
      <c r="G98" s="46"/>
      <c r="I98" s="53"/>
      <c r="J98" s="53"/>
      <c r="L98" s="44"/>
    </row>
    <row r="99" spans="1:12" s="6" customFormat="1" ht="122.4" customHeight="1" thickBot="1" x14ac:dyDescent="0.75">
      <c r="A99" s="54"/>
      <c r="B99" s="55"/>
      <c r="C99" s="56" t="s">
        <v>283</v>
      </c>
      <c r="D99" s="57"/>
      <c r="E99" s="149"/>
      <c r="F99" s="149"/>
      <c r="G99" s="149"/>
      <c r="H99" s="58"/>
      <c r="I99" s="58"/>
      <c r="J99" s="55"/>
      <c r="K99" s="55"/>
      <c r="L99" s="59"/>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TZriRiOLXsYYd5te0ohRklwKq1saaZc1Yj57tGIdX3AtJGKM+5+zmcsm0Sf7xnHEBK7DEU7DZvfRENXoS38IUg==" saltValue="oki/FBW5VXMzA8C3BIVkF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1" t="s">
        <v>794</v>
      </c>
    </row>
    <row r="2" spans="1:1" x14ac:dyDescent="0.25">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x14ac:dyDescent="0.25"/>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x14ac:dyDescent="0.3">
      <c r="A1" s="241"/>
      <c r="B1" s="241"/>
      <c r="C1" s="241"/>
      <c r="D1" s="241"/>
      <c r="E1" s="241"/>
      <c r="F1" s="241"/>
      <c r="G1" s="241"/>
      <c r="H1" s="241"/>
      <c r="I1" s="241"/>
      <c r="J1" s="241"/>
      <c r="K1" s="241"/>
      <c r="L1" s="241"/>
      <c r="M1" s="241"/>
      <c r="N1" s="241"/>
      <c r="O1" s="241"/>
      <c r="P1" s="62"/>
      <c r="Q1" s="63"/>
      <c r="R1" s="63"/>
    </row>
    <row r="2" spans="1:18" s="67" customFormat="1" ht="46.2" hidden="1" thickBot="1" x14ac:dyDescent="0.3">
      <c r="A2" s="242"/>
      <c r="B2" s="242"/>
      <c r="C2" s="242"/>
      <c r="D2" s="242"/>
      <c r="E2" s="242"/>
      <c r="F2" s="242"/>
      <c r="G2" s="242"/>
      <c r="H2" s="242"/>
      <c r="I2" s="242"/>
      <c r="J2" s="242"/>
      <c r="K2" s="242"/>
      <c r="L2" s="242"/>
      <c r="M2" s="242"/>
      <c r="N2" s="242"/>
      <c r="O2" s="242"/>
      <c r="P2" s="65"/>
      <c r="Q2" s="66"/>
      <c r="R2" s="66"/>
    </row>
    <row r="3" spans="1:18" s="64" customFormat="1" ht="14.4" hidden="1" thickBot="1" x14ac:dyDescent="0.3">
      <c r="A3" s="243"/>
      <c r="B3" s="243"/>
      <c r="C3" s="243"/>
      <c r="G3" s="68"/>
      <c r="H3" s="68"/>
      <c r="Q3" s="63"/>
      <c r="R3" s="63"/>
    </row>
    <row r="4" spans="1:18" s="64" customFormat="1" ht="15" hidden="1" thickBot="1" x14ac:dyDescent="0.35">
      <c r="A4" s="244"/>
      <c r="B4" s="244"/>
      <c r="C4" s="244"/>
      <c r="D4" s="244"/>
      <c r="E4" s="244"/>
      <c r="F4" s="244"/>
      <c r="G4" s="244"/>
      <c r="H4" s="244"/>
      <c r="I4" s="244"/>
      <c r="J4" s="244"/>
      <c r="K4" s="244"/>
      <c r="L4" s="244"/>
      <c r="M4" s="244"/>
      <c r="N4" s="244"/>
      <c r="O4" s="244"/>
      <c r="P4" s="69"/>
      <c r="Q4" s="70"/>
      <c r="R4" s="70"/>
    </row>
    <row r="5" spans="1:18" ht="24.6" thickBot="1" x14ac:dyDescent="0.3">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x14ac:dyDescent="0.25">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x14ac:dyDescent="0.25">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x14ac:dyDescent="0.25">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x14ac:dyDescent="0.25">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x14ac:dyDescent="0.25">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x14ac:dyDescent="0.25">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x14ac:dyDescent="0.25">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x14ac:dyDescent="0.25">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x14ac:dyDescent="0.25">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x14ac:dyDescent="0.25">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x14ac:dyDescent="0.25">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x14ac:dyDescent="0.25">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x14ac:dyDescent="0.25">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x14ac:dyDescent="0.25">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x14ac:dyDescent="0.25">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x14ac:dyDescent="0.25">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x14ac:dyDescent="0.25">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x14ac:dyDescent="0.25">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x14ac:dyDescent="0.25">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x14ac:dyDescent="0.25">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x14ac:dyDescent="0.25">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x14ac:dyDescent="0.25">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x14ac:dyDescent="0.25">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x14ac:dyDescent="0.25">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x14ac:dyDescent="0.25">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x14ac:dyDescent="0.25">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x14ac:dyDescent="0.25">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x14ac:dyDescent="0.25">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x14ac:dyDescent="0.25">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x14ac:dyDescent="0.25">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x14ac:dyDescent="0.25">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x14ac:dyDescent="0.25">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x14ac:dyDescent="0.25">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x14ac:dyDescent="0.25">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x14ac:dyDescent="0.25">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x14ac:dyDescent="0.25">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x14ac:dyDescent="0.25">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x14ac:dyDescent="0.25">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x14ac:dyDescent="0.25">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x14ac:dyDescent="0.25">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x14ac:dyDescent="0.25">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x14ac:dyDescent="0.25">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x14ac:dyDescent="0.25">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x14ac:dyDescent="0.25">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x14ac:dyDescent="0.25">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x14ac:dyDescent="0.25">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x14ac:dyDescent="0.25">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x14ac:dyDescent="0.25">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x14ac:dyDescent="0.25">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x14ac:dyDescent="0.25">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x14ac:dyDescent="0.25">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x14ac:dyDescent="0.25">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x14ac:dyDescent="0.25">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x14ac:dyDescent="0.25">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x14ac:dyDescent="0.25">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x14ac:dyDescent="0.25">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x14ac:dyDescent="0.25">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x14ac:dyDescent="0.25">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x14ac:dyDescent="0.25">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x14ac:dyDescent="0.25">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x14ac:dyDescent="0.25">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x14ac:dyDescent="0.25">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x14ac:dyDescent="0.25">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x14ac:dyDescent="0.25">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x14ac:dyDescent="0.25">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x14ac:dyDescent="0.25">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x14ac:dyDescent="0.25">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x14ac:dyDescent="0.25">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x14ac:dyDescent="0.25">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x14ac:dyDescent="0.25">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x14ac:dyDescent="0.25">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x14ac:dyDescent="0.25">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x14ac:dyDescent="0.25">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x14ac:dyDescent="0.25">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x14ac:dyDescent="0.25">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x14ac:dyDescent="0.25">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x14ac:dyDescent="0.25">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x14ac:dyDescent="0.25">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x14ac:dyDescent="0.25">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x14ac:dyDescent="0.25">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x14ac:dyDescent="0.25">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x14ac:dyDescent="0.25">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x14ac:dyDescent="0.25">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x14ac:dyDescent="0.25">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x14ac:dyDescent="0.25">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x14ac:dyDescent="0.25">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x14ac:dyDescent="0.25">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x14ac:dyDescent="0.25">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x14ac:dyDescent="0.25">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x14ac:dyDescent="0.25">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x14ac:dyDescent="0.25">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x14ac:dyDescent="0.25">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x14ac:dyDescent="0.25">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x14ac:dyDescent="0.25">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x14ac:dyDescent="0.25">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x14ac:dyDescent="0.25">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x14ac:dyDescent="0.25">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x14ac:dyDescent="0.25">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x14ac:dyDescent="0.25">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x14ac:dyDescent="0.25">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x14ac:dyDescent="0.25">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x14ac:dyDescent="0.25">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x14ac:dyDescent="0.25">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x14ac:dyDescent="0.25">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x14ac:dyDescent="0.25">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x14ac:dyDescent="0.25">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x14ac:dyDescent="0.25">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x14ac:dyDescent="0.25">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x14ac:dyDescent="0.25">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x14ac:dyDescent="0.25">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x14ac:dyDescent="0.25">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x14ac:dyDescent="0.25">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x14ac:dyDescent="0.25">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x14ac:dyDescent="0.25">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x14ac:dyDescent="0.25">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x14ac:dyDescent="0.25">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x14ac:dyDescent="0.25">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x14ac:dyDescent="0.25">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x14ac:dyDescent="0.25">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x14ac:dyDescent="0.25">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x14ac:dyDescent="0.25">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x14ac:dyDescent="0.25">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x14ac:dyDescent="0.25">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x14ac:dyDescent="0.25">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x14ac:dyDescent="0.25">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x14ac:dyDescent="0.25">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x14ac:dyDescent="0.25">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x14ac:dyDescent="0.25">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x14ac:dyDescent="0.25">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x14ac:dyDescent="0.25">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x14ac:dyDescent="0.25">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x14ac:dyDescent="0.25">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x14ac:dyDescent="0.25">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x14ac:dyDescent="0.25">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x14ac:dyDescent="0.25">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x14ac:dyDescent="0.25">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x14ac:dyDescent="0.25">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x14ac:dyDescent="0.25">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x14ac:dyDescent="0.25">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x14ac:dyDescent="0.25">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x14ac:dyDescent="0.25">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x14ac:dyDescent="0.25">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x14ac:dyDescent="0.25">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x14ac:dyDescent="0.25">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x14ac:dyDescent="0.25">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x14ac:dyDescent="0.25">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x14ac:dyDescent="0.25">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x14ac:dyDescent="0.25">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x14ac:dyDescent="0.25">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x14ac:dyDescent="0.25">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x14ac:dyDescent="0.25">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x14ac:dyDescent="0.25">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x14ac:dyDescent="0.25">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x14ac:dyDescent="0.25">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x14ac:dyDescent="0.25">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x14ac:dyDescent="0.25">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x14ac:dyDescent="0.25">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x14ac:dyDescent="0.25">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x14ac:dyDescent="0.25">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x14ac:dyDescent="0.25">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x14ac:dyDescent="0.25">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x14ac:dyDescent="0.25">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x14ac:dyDescent="0.25">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x14ac:dyDescent="0.25">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x14ac:dyDescent="0.25">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x14ac:dyDescent="0.25">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x14ac:dyDescent="0.25">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x14ac:dyDescent="0.25">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x14ac:dyDescent="0.25">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x14ac:dyDescent="0.25">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x14ac:dyDescent="0.25">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x14ac:dyDescent="0.25">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x14ac:dyDescent="0.25">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x14ac:dyDescent="0.25">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x14ac:dyDescent="0.25">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x14ac:dyDescent="0.25">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x14ac:dyDescent="0.25">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x14ac:dyDescent="0.25">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x14ac:dyDescent="0.25">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x14ac:dyDescent="0.25">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x14ac:dyDescent="0.25">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x14ac:dyDescent="0.25">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x14ac:dyDescent="0.25">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x14ac:dyDescent="0.25">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x14ac:dyDescent="0.25">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x14ac:dyDescent="0.25">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x14ac:dyDescent="0.25">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x14ac:dyDescent="0.25">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x14ac:dyDescent="0.25">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x14ac:dyDescent="0.25">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x14ac:dyDescent="0.25">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x14ac:dyDescent="0.25">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x14ac:dyDescent="0.25">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x14ac:dyDescent="0.25">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x14ac:dyDescent="0.25">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x14ac:dyDescent="0.25">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x14ac:dyDescent="0.25">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x14ac:dyDescent="0.25">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x14ac:dyDescent="0.25">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x14ac:dyDescent="0.25">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x14ac:dyDescent="0.25">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x14ac:dyDescent="0.25">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x14ac:dyDescent="0.25">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x14ac:dyDescent="0.25">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x14ac:dyDescent="0.25">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x14ac:dyDescent="0.25">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x14ac:dyDescent="0.25">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x14ac:dyDescent="0.25">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x14ac:dyDescent="0.25">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x14ac:dyDescent="0.25">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x14ac:dyDescent="0.25">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x14ac:dyDescent="0.25">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x14ac:dyDescent="0.25">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x14ac:dyDescent="0.25">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x14ac:dyDescent="0.25">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x14ac:dyDescent="0.25">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x14ac:dyDescent="0.25">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x14ac:dyDescent="0.25">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x14ac:dyDescent="0.25">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x14ac:dyDescent="0.25">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x14ac:dyDescent="0.25">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x14ac:dyDescent="0.25">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x14ac:dyDescent="0.25">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x14ac:dyDescent="0.25">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x14ac:dyDescent="0.25">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x14ac:dyDescent="0.25">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x14ac:dyDescent="0.25">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x14ac:dyDescent="0.25">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x14ac:dyDescent="0.25">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x14ac:dyDescent="0.25">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x14ac:dyDescent="0.25">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x14ac:dyDescent="0.25">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x14ac:dyDescent="0.25">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x14ac:dyDescent="0.25">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x14ac:dyDescent="0.25">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x14ac:dyDescent="0.25">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x14ac:dyDescent="0.25">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x14ac:dyDescent="0.25">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x14ac:dyDescent="0.25">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x14ac:dyDescent="0.25">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x14ac:dyDescent="0.25">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x14ac:dyDescent="0.25">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x14ac:dyDescent="0.25">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x14ac:dyDescent="0.25">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x14ac:dyDescent="0.25">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x14ac:dyDescent="0.25">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x14ac:dyDescent="0.25">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x14ac:dyDescent="0.25">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x14ac:dyDescent="0.25">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x14ac:dyDescent="0.25">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x14ac:dyDescent="0.25">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x14ac:dyDescent="0.25">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x14ac:dyDescent="0.25">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x14ac:dyDescent="0.25">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x14ac:dyDescent="0.25">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x14ac:dyDescent="0.25">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x14ac:dyDescent="0.25">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x14ac:dyDescent="0.25">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x14ac:dyDescent="0.25">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x14ac:dyDescent="0.25">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x14ac:dyDescent="0.25">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x14ac:dyDescent="0.25">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x14ac:dyDescent="0.25">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x14ac:dyDescent="0.25">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x14ac:dyDescent="0.25">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x14ac:dyDescent="0.25">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x14ac:dyDescent="0.25">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x14ac:dyDescent="0.25">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x14ac:dyDescent="0.25">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x14ac:dyDescent="0.25">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x14ac:dyDescent="0.25">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x14ac:dyDescent="0.25">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x14ac:dyDescent="0.25">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x14ac:dyDescent="0.25">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x14ac:dyDescent="0.25">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x14ac:dyDescent="0.25">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x14ac:dyDescent="0.25">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x14ac:dyDescent="0.25">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x14ac:dyDescent="0.25">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x14ac:dyDescent="0.25">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x14ac:dyDescent="0.25">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x14ac:dyDescent="0.25">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x14ac:dyDescent="0.25">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x14ac:dyDescent="0.25">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x14ac:dyDescent="0.25">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x14ac:dyDescent="0.25">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x14ac:dyDescent="0.25">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x14ac:dyDescent="0.25">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x14ac:dyDescent="0.25">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x14ac:dyDescent="0.25">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x14ac:dyDescent="0.25">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x14ac:dyDescent="0.25">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x14ac:dyDescent="0.25">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x14ac:dyDescent="0.25">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x14ac:dyDescent="0.25">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x14ac:dyDescent="0.25">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x14ac:dyDescent="0.25">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x14ac:dyDescent="0.25">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x14ac:dyDescent="0.25">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x14ac:dyDescent="0.25">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x14ac:dyDescent="0.25">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x14ac:dyDescent="0.25">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x14ac:dyDescent="0.25">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x14ac:dyDescent="0.25">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x14ac:dyDescent="0.25">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x14ac:dyDescent="0.25">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x14ac:dyDescent="0.25">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x14ac:dyDescent="0.25">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x14ac:dyDescent="0.25">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x14ac:dyDescent="0.25">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x14ac:dyDescent="0.25">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x14ac:dyDescent="0.25">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x14ac:dyDescent="0.25">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x14ac:dyDescent="0.25">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x14ac:dyDescent="0.25">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x14ac:dyDescent="0.25">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x14ac:dyDescent="0.25">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x14ac:dyDescent="0.25">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x14ac:dyDescent="0.25">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x14ac:dyDescent="0.25">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x14ac:dyDescent="0.25">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x14ac:dyDescent="0.25">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x14ac:dyDescent="0.25">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x14ac:dyDescent="0.25">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x14ac:dyDescent="0.25">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x14ac:dyDescent="0.25">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x14ac:dyDescent="0.25">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x14ac:dyDescent="0.25">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x14ac:dyDescent="0.25">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x14ac:dyDescent="0.25">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x14ac:dyDescent="0.25">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x14ac:dyDescent="0.25">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x14ac:dyDescent="0.25">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x14ac:dyDescent="0.25">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x14ac:dyDescent="0.25">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x14ac:dyDescent="0.25">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x14ac:dyDescent="0.25">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x14ac:dyDescent="0.25">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x14ac:dyDescent="0.25">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x14ac:dyDescent="0.25">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x14ac:dyDescent="0.25">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x14ac:dyDescent="0.25">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x14ac:dyDescent="0.25">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x14ac:dyDescent="0.25">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x14ac:dyDescent="0.25">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x14ac:dyDescent="0.25">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x14ac:dyDescent="0.25">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x14ac:dyDescent="0.25">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x14ac:dyDescent="0.25">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x14ac:dyDescent="0.25">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x14ac:dyDescent="0.25">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x14ac:dyDescent="0.25">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x14ac:dyDescent="0.25">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x14ac:dyDescent="0.25">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x14ac:dyDescent="0.25">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x14ac:dyDescent="0.25">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x14ac:dyDescent="0.25">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x14ac:dyDescent="0.25">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x14ac:dyDescent="0.25">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x14ac:dyDescent="0.25">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x14ac:dyDescent="0.25">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x14ac:dyDescent="0.25">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x14ac:dyDescent="0.25">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x14ac:dyDescent="0.25">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x14ac:dyDescent="0.25">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x14ac:dyDescent="0.25">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x14ac:dyDescent="0.25">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x14ac:dyDescent="0.25">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x14ac:dyDescent="0.25">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x14ac:dyDescent="0.25">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x14ac:dyDescent="0.25">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x14ac:dyDescent="0.25">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x14ac:dyDescent="0.25">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x14ac:dyDescent="0.25">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x14ac:dyDescent="0.25">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x14ac:dyDescent="0.25">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x14ac:dyDescent="0.25">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x14ac:dyDescent="0.25">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x14ac:dyDescent="0.25">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x14ac:dyDescent="0.25">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x14ac:dyDescent="0.25">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x14ac:dyDescent="0.25">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x14ac:dyDescent="0.25">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x14ac:dyDescent="0.25">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x14ac:dyDescent="0.25">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x14ac:dyDescent="0.25">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x14ac:dyDescent="0.25">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x14ac:dyDescent="0.25">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x14ac:dyDescent="0.25">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x14ac:dyDescent="0.25">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x14ac:dyDescent="0.25">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x14ac:dyDescent="0.25">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x14ac:dyDescent="0.25">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x14ac:dyDescent="0.25">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x14ac:dyDescent="0.25">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x14ac:dyDescent="0.25">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x14ac:dyDescent="0.25">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x14ac:dyDescent="0.25">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x14ac:dyDescent="0.25">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x14ac:dyDescent="0.25">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x14ac:dyDescent="0.25">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x14ac:dyDescent="0.25">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x14ac:dyDescent="0.25">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x14ac:dyDescent="0.25">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x14ac:dyDescent="0.25">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x14ac:dyDescent="0.25">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x14ac:dyDescent="0.25">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x14ac:dyDescent="0.25">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x14ac:dyDescent="0.25">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x14ac:dyDescent="0.25">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x14ac:dyDescent="0.25">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x14ac:dyDescent="0.25">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x14ac:dyDescent="0.25">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x14ac:dyDescent="0.25">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x14ac:dyDescent="0.25">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x14ac:dyDescent="0.25">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x14ac:dyDescent="0.25">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x14ac:dyDescent="0.25">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x14ac:dyDescent="0.25">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x14ac:dyDescent="0.25">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x14ac:dyDescent="0.25">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x14ac:dyDescent="0.25">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x14ac:dyDescent="0.25">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x14ac:dyDescent="0.25">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x14ac:dyDescent="0.25">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x14ac:dyDescent="0.25">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x14ac:dyDescent="0.25">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x14ac:dyDescent="0.25">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x14ac:dyDescent="0.25">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x14ac:dyDescent="0.25">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x14ac:dyDescent="0.25">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x14ac:dyDescent="0.25">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x14ac:dyDescent="0.25">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x14ac:dyDescent="0.25">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x14ac:dyDescent="0.25">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x14ac:dyDescent="0.25">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x14ac:dyDescent="0.25">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x14ac:dyDescent="0.25">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x14ac:dyDescent="0.25">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x14ac:dyDescent="0.25">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x14ac:dyDescent="0.25">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x14ac:dyDescent="0.25">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x14ac:dyDescent="0.25">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x14ac:dyDescent="0.25">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x14ac:dyDescent="0.25">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x14ac:dyDescent="0.25">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x14ac:dyDescent="0.25">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x14ac:dyDescent="0.25">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x14ac:dyDescent="0.25">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x14ac:dyDescent="0.25">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x14ac:dyDescent="0.25">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x14ac:dyDescent="0.25">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x14ac:dyDescent="0.25">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x14ac:dyDescent="0.25">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x14ac:dyDescent="0.25">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x14ac:dyDescent="0.25">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x14ac:dyDescent="0.25">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x14ac:dyDescent="0.25">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x14ac:dyDescent="0.25">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x14ac:dyDescent="0.25">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x14ac:dyDescent="0.25">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x14ac:dyDescent="0.25">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x14ac:dyDescent="0.25">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x14ac:dyDescent="0.25">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x14ac:dyDescent="0.25">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x14ac:dyDescent="0.25">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x14ac:dyDescent="0.25">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x14ac:dyDescent="0.25">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x14ac:dyDescent="0.25">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x14ac:dyDescent="0.25">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x14ac:dyDescent="0.25">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x14ac:dyDescent="0.25">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x14ac:dyDescent="0.25">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x14ac:dyDescent="0.25">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x14ac:dyDescent="0.25">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x14ac:dyDescent="0.25">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x14ac:dyDescent="0.25">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x14ac:dyDescent="0.25">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x14ac:dyDescent="0.25">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x14ac:dyDescent="0.25">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x14ac:dyDescent="0.25">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x14ac:dyDescent="0.25">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x14ac:dyDescent="0.25">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x14ac:dyDescent="0.25">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x14ac:dyDescent="0.25">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x14ac:dyDescent="0.25">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x14ac:dyDescent="0.25">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x14ac:dyDescent="0.25">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x14ac:dyDescent="0.25">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x14ac:dyDescent="0.25">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x14ac:dyDescent="0.25">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x14ac:dyDescent="0.25">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x14ac:dyDescent="0.25">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x14ac:dyDescent="0.25">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x14ac:dyDescent="0.25">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x14ac:dyDescent="0.25">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x14ac:dyDescent="0.25">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x14ac:dyDescent="0.25">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x14ac:dyDescent="0.25">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x14ac:dyDescent="0.25">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x14ac:dyDescent="0.25">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x14ac:dyDescent="0.25">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x14ac:dyDescent="0.25">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56.6" x14ac:dyDescent="0.25">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2022-10-10T15:25:51Z</dcterms:modified>
</cp:coreProperties>
</file>